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07"/>
  <workbookPr/>
  <mc:AlternateContent xmlns:mc="http://schemas.openxmlformats.org/markup-compatibility/2006">
    <mc:Choice Requires="x15">
      <x15ac:absPath xmlns:x15ac="http://schemas.microsoft.com/office/spreadsheetml/2010/11/ac" url="C:\Users\Robert\SkyDrive\Documents\"/>
    </mc:Choice>
  </mc:AlternateContent>
  <xr:revisionPtr revIDLastSave="0" documentId="8_{BC7B2C58-29D1-4FF7-9741-9E676AAB9471}" xr6:coauthVersionLast="40" xr6:coauthVersionMax="40" xr10:uidLastSave="{00000000-0000-0000-0000-000000000000}"/>
  <bookViews>
    <workbookView xWindow="0" yWindow="0" windowWidth="20490" windowHeight="7455" xr2:uid="{00000000-000D-0000-FFFF-FFFF00000000}"/>
  </bookViews>
  <sheets>
    <sheet name="Profit and Loss" sheetId="1" r:id="rId1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5" i="1" l="1"/>
  <c r="B24" i="1"/>
  <c r="B23" i="1"/>
  <c r="B22" i="1"/>
  <c r="B21" i="1"/>
  <c r="B20" i="1"/>
  <c r="B19" i="1"/>
  <c r="B18" i="1"/>
  <c r="B27" i="1"/>
  <c r="B11" i="1"/>
  <c r="B10" i="1"/>
  <c r="B9" i="1"/>
  <c r="B8" i="1"/>
  <c r="B7" i="1"/>
  <c r="B13" i="1"/>
  <c r="B14" i="1"/>
  <c r="B30" i="1"/>
</calcChain>
</file>

<file path=xl/sharedStrings.xml><?xml version="1.0" encoding="utf-8"?>
<sst xmlns="http://schemas.openxmlformats.org/spreadsheetml/2006/main" count="23" uniqueCount="23">
  <si>
    <t>2411 - St. Stephen Parish</t>
  </si>
  <si>
    <t xml:space="preserve"> Operating Income &amp; Expense</t>
  </si>
  <si>
    <t>July - September, 2018</t>
  </si>
  <si>
    <t>Total</t>
  </si>
  <si>
    <t>Income</t>
  </si>
  <si>
    <t xml:space="preserve">   A-1 Offertory Collections</t>
  </si>
  <si>
    <t xml:space="preserve">   A-2 Other Operating Income</t>
  </si>
  <si>
    <t xml:space="preserve">   A-3 Operating Income from Investments</t>
  </si>
  <si>
    <t xml:space="preserve">   A-4 Specific Operating Areas Income</t>
  </si>
  <si>
    <t xml:space="preserve">   A-5 Evangelization, Catechesis, and Other Program Income</t>
  </si>
  <si>
    <t>Total Income</t>
  </si>
  <si>
    <t>Gross Profit</t>
  </si>
  <si>
    <t>Expenses</t>
  </si>
  <si>
    <t xml:space="preserve">   B Cost of Facilities</t>
  </si>
  <si>
    <t xml:space="preserve">   C Administration Expenses</t>
  </si>
  <si>
    <t xml:space="preserve">   D Worship Expense</t>
  </si>
  <si>
    <t xml:space="preserve">   E Specific Operating Area Expenses</t>
  </si>
  <si>
    <t xml:space="preserve">   F Labor Costs</t>
  </si>
  <si>
    <t xml:space="preserve">   G Employee Benefit Costs</t>
  </si>
  <si>
    <t xml:space="preserve">   H Evangelization, Catechesis, and Other Programs Expenses</t>
  </si>
  <si>
    <t xml:space="preserve">   I School and Archdiocesan Support</t>
  </si>
  <si>
    <t>Total Expenses</t>
  </si>
  <si>
    <t>Net Operating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</si>
</sst>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.00\ _€"/>
    <numFmt numFmtId="165" formatCode="&quot;$&quot;* #,##0.00\ _€"/>
  </numFmts>
  <fonts count="9">
    <font>
      <sz val="11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wrapText="1"/>
    </xf>
    <xf numFmtId="164" fontId="2" fillId="0" borderId="0" xfId="0" applyNumberFormat="1" applyFont="1" applyAlignment="1">
      <alignment wrapText="1"/>
    </xf>
    <xf numFmtId="0" fontId="0" fillId="0" borderId="0" xfId="0"/>
    <xf numFmtId="0" fontId="4" fillId="0" borderId="0" xfId="0" applyFont="1" applyAlignment="1">
      <alignment horizontal="left" wrapText="1"/>
    </xf>
    <xf numFmtId="164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horizontal="right" wrapText="1"/>
    </xf>
    <xf numFmtId="165" fontId="4" fillId="0" borderId="0" xfId="0" applyNumberFormat="1" applyFont="1" applyBorder="1" applyAlignment="1">
      <alignment horizontal="right" wrapText="1"/>
    </xf>
    <xf numFmtId="44" fontId="4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164" fontId="8" fillId="0" borderId="0" xfId="0" applyNumberFormat="1" applyFont="1" applyAlignment="1">
      <alignment wrapText="1"/>
    </xf>
    <xf numFmtId="164" fontId="8" fillId="0" borderId="0" xfId="0" applyNumberFormat="1" applyFont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4" fontId="7" fillId="0" borderId="3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7"/>
  <sheetViews>
    <sheetView tabSelected="1" topLeftCell="A15" workbookViewId="0" xr3:uid="{AEA406A1-0E4B-5B11-9CD5-51D6E497D94C}">
      <selection activeCell="F18" sqref="F18"/>
    </sheetView>
  </sheetViews>
  <sheetFormatPr defaultRowHeight="15"/>
  <cols>
    <col min="1" max="1" width="49.7109375" customWidth="1"/>
    <col min="2" max="2" width="15.28515625" customWidth="1"/>
  </cols>
  <sheetData>
    <row r="1" spans="1:2" ht="18">
      <c r="A1" s="20" t="s">
        <v>0</v>
      </c>
      <c r="B1" s="22"/>
    </row>
    <row r="2" spans="1:2" ht="18">
      <c r="A2" s="20" t="s">
        <v>1</v>
      </c>
      <c r="B2" s="22"/>
    </row>
    <row r="3" spans="1:2" ht="15.75">
      <c r="A3" s="21" t="s">
        <v>2</v>
      </c>
      <c r="B3" s="23"/>
    </row>
    <row r="5" spans="1:2" ht="15.75">
      <c r="A5" s="11"/>
      <c r="B5" s="12" t="s">
        <v>3</v>
      </c>
    </row>
    <row r="6" spans="1:2" ht="15.75">
      <c r="A6" s="13" t="s">
        <v>4</v>
      </c>
      <c r="B6" s="14"/>
    </row>
    <row r="7" spans="1:2" ht="15.75">
      <c r="A7" s="13" t="s">
        <v>5</v>
      </c>
      <c r="B7" s="15">
        <f>236200.25</f>
        <v>236200.25</v>
      </c>
    </row>
    <row r="8" spans="1:2" ht="15.75">
      <c r="A8" s="13" t="s">
        <v>6</v>
      </c>
      <c r="B8" s="15">
        <f>1615</f>
        <v>1615</v>
      </c>
    </row>
    <row r="9" spans="1:2" ht="15.75">
      <c r="A9" s="13" t="s">
        <v>7</v>
      </c>
      <c r="B9" s="15">
        <f>576.28</f>
        <v>576.28</v>
      </c>
    </row>
    <row r="10" spans="1:2" ht="15.75">
      <c r="A10" s="13" t="s">
        <v>8</v>
      </c>
      <c r="B10" s="15">
        <f>23260.5</f>
        <v>23260.5</v>
      </c>
    </row>
    <row r="11" spans="1:2" ht="31.5">
      <c r="A11" s="13" t="s">
        <v>9</v>
      </c>
      <c r="B11" s="15">
        <f>10276.16</f>
        <v>10276.16</v>
      </c>
    </row>
    <row r="12" spans="1:2" s="3" customFormat="1" ht="15.75">
      <c r="A12" s="13"/>
      <c r="B12" s="15"/>
    </row>
    <row r="13" spans="1:2" ht="15.75">
      <c r="A13" s="13" t="s">
        <v>10</v>
      </c>
      <c r="B13" s="16">
        <f>((((B7)+(B8))+(B9))+(B10))+(B11)</f>
        <v>271928.19</v>
      </c>
    </row>
    <row r="14" spans="1:2" ht="15.75" hidden="1">
      <c r="A14" s="13" t="s">
        <v>11</v>
      </c>
      <c r="B14" s="16">
        <f>(B13)-(0)</f>
        <v>271928.19</v>
      </c>
    </row>
    <row r="15" spans="1:2" ht="15.75">
      <c r="A15" s="13"/>
      <c r="B15" s="17"/>
    </row>
    <row r="16" spans="1:2" s="3" customFormat="1" ht="15.75">
      <c r="A16" s="13"/>
      <c r="B16" s="17"/>
    </row>
    <row r="17" spans="1:2" ht="15.75">
      <c r="A17" s="13" t="s">
        <v>12</v>
      </c>
      <c r="B17" s="14"/>
    </row>
    <row r="18" spans="1:2" ht="15.75">
      <c r="A18" s="13" t="s">
        <v>13</v>
      </c>
      <c r="B18" s="15">
        <f>27872.37</f>
        <v>27872.37</v>
      </c>
    </row>
    <row r="19" spans="1:2" ht="15.75">
      <c r="A19" s="13" t="s">
        <v>14</v>
      </c>
      <c r="B19" s="15">
        <f>10344.88</f>
        <v>10344.879999999999</v>
      </c>
    </row>
    <row r="20" spans="1:2" ht="15.75">
      <c r="A20" s="13" t="s">
        <v>15</v>
      </c>
      <c r="B20" s="15">
        <f>8089.72</f>
        <v>8089.72</v>
      </c>
    </row>
    <row r="21" spans="1:2" ht="15.75">
      <c r="A21" s="13" t="s">
        <v>16</v>
      </c>
      <c r="B21" s="15">
        <f>19541.23</f>
        <v>19541.23</v>
      </c>
    </row>
    <row r="22" spans="1:2" ht="15.75">
      <c r="A22" s="13" t="s">
        <v>17</v>
      </c>
      <c r="B22" s="15">
        <f>104643.35</f>
        <v>104643.35</v>
      </c>
    </row>
    <row r="23" spans="1:2" ht="15.75">
      <c r="A23" s="13" t="s">
        <v>18</v>
      </c>
      <c r="B23" s="15">
        <f>54778.66</f>
        <v>54778.66</v>
      </c>
    </row>
    <row r="24" spans="1:2" ht="31.5">
      <c r="A24" s="13" t="s">
        <v>19</v>
      </c>
      <c r="B24" s="15">
        <f>9172.95</f>
        <v>9172.9500000000007</v>
      </c>
    </row>
    <row r="25" spans="1:2" ht="15.75">
      <c r="A25" s="13" t="s">
        <v>20</v>
      </c>
      <c r="B25" s="15">
        <f>54672.67</f>
        <v>54672.67</v>
      </c>
    </row>
    <row r="26" spans="1:2" s="3" customFormat="1" ht="15.75">
      <c r="A26" s="13"/>
      <c r="B26" s="15"/>
    </row>
    <row r="27" spans="1:2" ht="15.75">
      <c r="A27" s="13" t="s">
        <v>21</v>
      </c>
      <c r="B27" s="16">
        <f>(((((((B18)+(B19))+(B20))+(B21))+(B22))+(B23))+(B24))+(B25)</f>
        <v>289115.83</v>
      </c>
    </row>
    <row r="28" spans="1:2" s="3" customFormat="1" ht="15.75">
      <c r="A28" s="13"/>
      <c r="B28" s="17"/>
    </row>
    <row r="29" spans="1:2" ht="15.75">
      <c r="A29" s="13"/>
      <c r="B29" s="17"/>
    </row>
    <row r="30" spans="1:2" ht="16.5" thickBot="1">
      <c r="A30" s="13" t="s">
        <v>22</v>
      </c>
      <c r="B30" s="18">
        <f>(B14)-(B27)</f>
        <v>-17187.640000000014</v>
      </c>
    </row>
    <row r="31" spans="1:2" ht="15.75" thickTop="1">
      <c r="A31" s="4"/>
      <c r="B31" s="8"/>
    </row>
    <row r="32" spans="1:2">
      <c r="A32" s="4"/>
      <c r="B32" s="5"/>
    </row>
    <row r="33" spans="1:2">
      <c r="A33" s="4"/>
      <c r="B33" s="6"/>
    </row>
    <row r="34" spans="1:2">
      <c r="A34" s="4"/>
      <c r="B34" s="6"/>
    </row>
    <row r="35" spans="1:2">
      <c r="A35" s="4"/>
      <c r="B35" s="9"/>
    </row>
    <row r="36" spans="1:2">
      <c r="A36" s="4"/>
      <c r="B36" s="7"/>
    </row>
    <row r="37" spans="1:2">
      <c r="A37" s="4"/>
      <c r="B37" s="10"/>
    </row>
    <row r="38" spans="1:2">
      <c r="A38" s="4"/>
      <c r="B38" s="9"/>
    </row>
    <row r="39" spans="1:2">
      <c r="A39" s="4"/>
      <c r="B39" s="7"/>
    </row>
    <row r="40" spans="1:2">
      <c r="A40" s="4"/>
      <c r="B40" s="7"/>
    </row>
    <row r="41" spans="1:2">
      <c r="A41" s="4"/>
      <c r="B41" s="7"/>
    </row>
    <row r="42" spans="1:2">
      <c r="A42" s="4"/>
      <c r="B42" s="7"/>
    </row>
    <row r="43" spans="1:2">
      <c r="A43" s="4"/>
      <c r="B43" s="7"/>
    </row>
    <row r="44" spans="1:2">
      <c r="A44" s="1"/>
      <c r="B44" s="2"/>
    </row>
    <row r="47" spans="1:2">
      <c r="A47" s="19"/>
      <c r="B47" s="22"/>
    </row>
  </sheetData>
  <mergeCells count="4">
    <mergeCell ref="A47:B47"/>
    <mergeCell ref="A1:B1"/>
    <mergeCell ref="A2:B2"/>
    <mergeCell ref="A3:B3"/>
  </mergeCells>
  <pageMargins left="1.45" right="0.7" top="1.2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2018-11-05T20:12:54Z</dcterms:created>
  <dcterms:modified xsi:type="dcterms:W3CDTF">2018-11-13T00:36:00Z</dcterms:modified>
  <cp:category/>
  <cp:contentStatus/>
</cp:coreProperties>
</file>